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öltzer 2023-2029\Vorstandssitzung\Protokolle\2025\VS am 08.04.2025\"/>
    </mc:Choice>
  </mc:AlternateContent>
  <xr:revisionPtr revIDLastSave="0" documentId="13_ncr:1_{8B8CFBB8-56C0-4E90-9803-8A2CCBE0D7A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1" l="1"/>
  <c r="H24" i="1" l="1"/>
  <c r="H19" i="1"/>
  <c r="H10" i="1"/>
  <c r="H21" i="1" s="1"/>
  <c r="J21" i="1" s="1"/>
  <c r="G33" i="1"/>
  <c r="K23" i="1" l="1"/>
  <c r="J23" i="1"/>
  <c r="J24" i="1"/>
  <c r="G34" i="1"/>
</calcChain>
</file>

<file path=xl/sharedStrings.xml><?xml version="1.0" encoding="utf-8"?>
<sst xmlns="http://schemas.openxmlformats.org/spreadsheetml/2006/main" count="95" uniqueCount="92">
  <si>
    <t>Kosten</t>
  </si>
  <si>
    <t>Fördermittel beantragt</t>
  </si>
  <si>
    <t>Projekt</t>
  </si>
  <si>
    <t>Antragsteller</t>
  </si>
  <si>
    <t>Rest zur Verfügung:</t>
  </si>
  <si>
    <t>Punkte Bewertung</t>
  </si>
  <si>
    <t>Regionalbudget 2025 Mittelbindung</t>
  </si>
  <si>
    <t>Elektronische Schießstände Wankendorf</t>
  </si>
  <si>
    <t>001</t>
  </si>
  <si>
    <t>Schützenverein Wankendorf</t>
  </si>
  <si>
    <t>Remise für Reithindernisse</t>
  </si>
  <si>
    <t>002</t>
  </si>
  <si>
    <t>003</t>
  </si>
  <si>
    <t>004</t>
  </si>
  <si>
    <t>Robert Klein</t>
  </si>
  <si>
    <t>Bürgerstiftung Ostholstein</t>
  </si>
  <si>
    <t>Spielplatz Badestelle Belau</t>
  </si>
  <si>
    <t>006</t>
  </si>
  <si>
    <t>Gemeinde Belau</t>
  </si>
  <si>
    <t>Spielplatz Honigsee</t>
  </si>
  <si>
    <t>007</t>
  </si>
  <si>
    <t>Gemeinde Honigsee</t>
  </si>
  <si>
    <t>Regattabegleitboot SRSV Plön</t>
  </si>
  <si>
    <t>008</t>
  </si>
  <si>
    <t>Schüler Ruder- und Segelverein Plön e.V.</t>
  </si>
  <si>
    <t>Renaturierung Kaimauer  SRSV Plön</t>
  </si>
  <si>
    <t>009</t>
  </si>
  <si>
    <t>Kinderspielplatz Wittmoldt</t>
  </si>
  <si>
    <t>011</t>
  </si>
  <si>
    <t>Gemeinde Wittmoldt</t>
  </si>
  <si>
    <t>Eutiner Köpfe II</t>
  </si>
  <si>
    <t>Attraktivierung Bahnunterführungen Plön</t>
  </si>
  <si>
    <t>005</t>
  </si>
  <si>
    <t>Stadt Plön</t>
  </si>
  <si>
    <t>Beschallungsanlage für die Malenter Kulturkirche</t>
  </si>
  <si>
    <t>012</t>
  </si>
  <si>
    <t>Ev.Luth. Kirchengemeinde Malente</t>
  </si>
  <si>
    <t>013</t>
  </si>
  <si>
    <t>Gemeinde Kirchbarkau</t>
  </si>
  <si>
    <t>Saunli-Ausbau/Schwimmende Sauna</t>
  </si>
  <si>
    <t>014</t>
  </si>
  <si>
    <t>Linus Kipp/ Saunli GmbH</t>
  </si>
  <si>
    <t>015</t>
  </si>
  <si>
    <t>P' Things/ Phillip Kaup</t>
  </si>
  <si>
    <t>Digitaler Warenautomat für regionale Produkte Wankendorf</t>
  </si>
  <si>
    <t>Gemeinschaftszelt Pfadfinderstamm Möwe in Eutin</t>
  </si>
  <si>
    <t>016</t>
  </si>
  <si>
    <t>Freunde und Förderer vom Stamm Möwe e.V.</t>
  </si>
  <si>
    <t>Zusammenkommen in der Mitte des Ortes/ Ausstattung</t>
  </si>
  <si>
    <t>017</t>
  </si>
  <si>
    <t>Freundeskreis Pfarrhof Schönwalde e.V.</t>
  </si>
  <si>
    <t>Technische Modernisierung Schulungsräume SSZ</t>
  </si>
  <si>
    <t>020</t>
  </si>
  <si>
    <t>021</t>
  </si>
  <si>
    <t>Ev. Luth. Kirchenkreis Plön-Segeberg</t>
  </si>
  <si>
    <t>Trickfilmstudio im Atelier Fuchs in Eutin</t>
  </si>
  <si>
    <t>022</t>
  </si>
  <si>
    <t>Atelier Fuchs/ Laura Hagemann</t>
  </si>
  <si>
    <t>Mischpult neue Musikimpulse</t>
  </si>
  <si>
    <t>023</t>
  </si>
  <si>
    <t>Stiftung Neue Musik-Impulse S-H</t>
  </si>
  <si>
    <t>Summe</t>
  </si>
  <si>
    <t>Rest</t>
  </si>
  <si>
    <t>Gesamtbudget 200.000 €</t>
  </si>
  <si>
    <t>Projektnr.</t>
  </si>
  <si>
    <t>Ostholsteinischer Reiterverein Malente-Eutin e.V.</t>
  </si>
  <si>
    <t>Projekte wurden am 10. März beschlossen</t>
  </si>
  <si>
    <t>Vorschlag: Projekte sind förderfähig</t>
  </si>
  <si>
    <t>Spiel(t)raum Kirchbarkau-Für mehr Bewegung und Zusammenhalt</t>
  </si>
  <si>
    <t>Outdoor-Fitnesspark Stolpe</t>
  </si>
  <si>
    <t>010</t>
  </si>
  <si>
    <t>Gemeinde Stolpe</t>
  </si>
  <si>
    <t>Gesamtsumme beantragt</t>
  </si>
  <si>
    <t>Beleuchtung "Train Kids" Eutin</t>
  </si>
  <si>
    <t>Schießsportzentrum Kasseedorf e.V.</t>
  </si>
  <si>
    <t>027</t>
  </si>
  <si>
    <t>Spielplatz Gläserkoppel</t>
  </si>
  <si>
    <t>026</t>
  </si>
  <si>
    <t>Camping Gläserkoppel am Lanker See UG</t>
  </si>
  <si>
    <t>Moderne Veranstaltungstechnik im  Haus der Diakonie in Preetz</t>
  </si>
  <si>
    <t>Projekte sind noch nicht beschlossen</t>
  </si>
  <si>
    <t>Vorschlag: Projekte sind grundsätzlich förderfähig, rücken nach, wenn andere nicht durchgeführt werden</t>
  </si>
  <si>
    <t>è</t>
  </si>
  <si>
    <t>Zw.-Summe</t>
  </si>
  <si>
    <t>Vorschlag: Projekte sind grundsätzlich förderfähig, freie Restmittel müssen geteilt werden</t>
  </si>
  <si>
    <t>Hof Beckmissen</t>
  </si>
  <si>
    <t>prozentuale Aufteilung</t>
  </si>
  <si>
    <t>Teilen durch 2</t>
  </si>
  <si>
    <t>beantragte Summe</t>
  </si>
  <si>
    <t>NEU</t>
  </si>
  <si>
    <t>"Erlebnisraum für Jung und Alt" Hof Beckmissen Schönwalde</t>
  </si>
  <si>
    <t>Stand 08.04.2025 - Vorschlag des Regionalmanagers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</si>
</sst>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24"/>
      <color theme="1"/>
      <name val="Wingdings"/>
      <charset val="2"/>
    </font>
    <font>
      <b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7A90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gray0625">
        <bgColor rgb="FFFFC000"/>
      </patternFill>
    </fill>
    <fill>
      <patternFill patternType="gray0625">
        <bgColor theme="0"/>
      </patternFill>
    </fill>
    <fill>
      <patternFill patternType="gray0625">
        <bgColor rgb="FF76E3FF"/>
      </patternFill>
    </fill>
    <fill>
      <patternFill patternType="solid">
        <fgColor rgb="FF76E3FF"/>
        <bgColor indexed="64"/>
      </patternFill>
    </fill>
    <fill>
      <patternFill patternType="solid">
        <fgColor rgb="FFFF7474"/>
        <bgColor indexed="64"/>
      </patternFill>
    </fill>
    <fill>
      <patternFill patternType="solid">
        <fgColor theme="9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28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14" fontId="1" fillId="0" borderId="0" xfId="0" applyNumberFormat="1" applyFont="1"/>
    <xf numFmtId="0" fontId="0" fillId="0" borderId="0" xfId="0" applyAlignment="1">
      <alignment horizontal="center"/>
    </xf>
    <xf numFmtId="8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164" fontId="0" fillId="3" borderId="0" xfId="0" applyNumberFormat="1" applyFill="1"/>
    <xf numFmtId="0" fontId="0" fillId="3" borderId="0" xfId="0" applyFill="1"/>
    <xf numFmtId="0" fontId="1" fillId="0" borderId="9" xfId="0" applyFont="1" applyBorder="1" applyAlignment="1">
      <alignment horizontal="center" wrapText="1"/>
    </xf>
    <xf numFmtId="44" fontId="4" fillId="0" borderId="0" xfId="1" applyFont="1"/>
    <xf numFmtId="0" fontId="4" fillId="0" borderId="0" xfId="0" applyFont="1"/>
    <xf numFmtId="0" fontId="4" fillId="0" borderId="2" xfId="0" applyFont="1" applyBorder="1"/>
    <xf numFmtId="0" fontId="4" fillId="0" borderId="3" xfId="0" applyFont="1" applyBorder="1"/>
    <xf numFmtId="0" fontId="5" fillId="0" borderId="3" xfId="0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164" fontId="4" fillId="0" borderId="4" xfId="0" applyNumberFormat="1" applyFont="1" applyBorder="1"/>
    <xf numFmtId="164" fontId="5" fillId="0" borderId="8" xfId="0" applyNumberFormat="1" applyFont="1" applyBorder="1"/>
    <xf numFmtId="0" fontId="0" fillId="2" borderId="12" xfId="0" applyFill="1" applyBorder="1"/>
    <xf numFmtId="0" fontId="4" fillId="0" borderId="18" xfId="0" applyFont="1" applyBorder="1"/>
    <xf numFmtId="0" fontId="4" fillId="0" borderId="19" xfId="0" applyFont="1" applyBorder="1"/>
    <xf numFmtId="164" fontId="4" fillId="0" borderId="20" xfId="0" applyNumberFormat="1" applyFont="1" applyBorder="1"/>
    <xf numFmtId="0" fontId="4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164" fontId="5" fillId="0" borderId="22" xfId="0" applyNumberFormat="1" applyFont="1" applyBorder="1"/>
    <xf numFmtId="0" fontId="4" fillId="4" borderId="19" xfId="0" applyFont="1" applyFill="1" applyBorder="1" applyAlignment="1">
      <alignment vertical="top"/>
    </xf>
    <xf numFmtId="0" fontId="4" fillId="4" borderId="18" xfId="0" applyFont="1" applyFill="1" applyBorder="1" applyAlignment="1">
      <alignment vertical="top"/>
    </xf>
    <xf numFmtId="0" fontId="4" fillId="4" borderId="21" xfId="0" applyFont="1" applyFill="1" applyBorder="1" applyAlignment="1">
      <alignment horizontal="center" vertical="top"/>
    </xf>
    <xf numFmtId="164" fontId="4" fillId="4" borderId="20" xfId="0" applyNumberFormat="1" applyFont="1" applyFill="1" applyBorder="1" applyAlignment="1">
      <alignment vertical="top"/>
    </xf>
    <xf numFmtId="8" fontId="4" fillId="4" borderId="22" xfId="0" applyNumberFormat="1" applyFont="1" applyFill="1" applyBorder="1" applyAlignment="1">
      <alignment vertical="top"/>
    </xf>
    <xf numFmtId="164" fontId="4" fillId="4" borderId="22" xfId="0" applyNumberFormat="1" applyFont="1" applyFill="1" applyBorder="1" applyAlignment="1">
      <alignment vertical="top"/>
    </xf>
    <xf numFmtId="0" fontId="4" fillId="3" borderId="18" xfId="0" applyFont="1" applyFill="1" applyBorder="1" applyAlignment="1">
      <alignment vertical="top"/>
    </xf>
    <xf numFmtId="49" fontId="4" fillId="3" borderId="19" xfId="0" applyNumberFormat="1" applyFont="1" applyFill="1" applyBorder="1" applyAlignment="1">
      <alignment vertical="top"/>
    </xf>
    <xf numFmtId="0" fontId="4" fillId="3" borderId="20" xfId="0" applyFont="1" applyFill="1" applyBorder="1" applyAlignment="1">
      <alignment vertical="top"/>
    </xf>
    <xf numFmtId="0" fontId="4" fillId="3" borderId="21" xfId="0" applyFont="1" applyFill="1" applyBorder="1" applyAlignment="1">
      <alignment horizontal="center" vertical="top"/>
    </xf>
    <xf numFmtId="164" fontId="4" fillId="3" borderId="20" xfId="0" applyNumberFormat="1" applyFont="1" applyFill="1" applyBorder="1" applyAlignment="1">
      <alignment vertical="top"/>
    </xf>
    <xf numFmtId="164" fontId="4" fillId="3" borderId="22" xfId="0" applyNumberFormat="1" applyFont="1" applyFill="1" applyBorder="1" applyAlignment="1">
      <alignment vertical="top"/>
    </xf>
    <xf numFmtId="49" fontId="4" fillId="4" borderId="19" xfId="0" applyNumberFormat="1" applyFont="1" applyFill="1" applyBorder="1" applyAlignment="1">
      <alignment vertical="top"/>
    </xf>
    <xf numFmtId="0" fontId="4" fillId="4" borderId="20" xfId="0" applyFont="1" applyFill="1" applyBorder="1" applyAlignment="1">
      <alignment vertical="top"/>
    </xf>
    <xf numFmtId="0" fontId="4" fillId="4" borderId="19" xfId="0" applyFont="1" applyFill="1" applyBorder="1" applyAlignment="1">
      <alignment vertical="top" wrapText="1"/>
    </xf>
    <xf numFmtId="0" fontId="4" fillId="4" borderId="18" xfId="0" applyFont="1" applyFill="1" applyBorder="1" applyAlignment="1">
      <alignment vertical="top" wrapText="1"/>
    </xf>
    <xf numFmtId="49" fontId="4" fillId="4" borderId="20" xfId="0" applyNumberFormat="1" applyFont="1" applyFill="1" applyBorder="1" applyAlignment="1">
      <alignment vertical="top"/>
    </xf>
    <xf numFmtId="0" fontId="4" fillId="3" borderId="19" xfId="0" applyFont="1" applyFill="1" applyBorder="1" applyAlignment="1">
      <alignment vertical="top"/>
    </xf>
    <xf numFmtId="0" fontId="4" fillId="0" borderId="18" xfId="0" applyFont="1" applyBorder="1" applyAlignment="1">
      <alignment vertical="top"/>
    </xf>
    <xf numFmtId="49" fontId="4" fillId="0" borderId="19" xfId="0" applyNumberFormat="1" applyFont="1" applyBorder="1" applyAlignment="1">
      <alignment vertical="top"/>
    </xf>
    <xf numFmtId="0" fontId="4" fillId="0" borderId="19" xfId="0" applyFont="1" applyBorder="1" applyAlignment="1">
      <alignment vertical="top"/>
    </xf>
    <xf numFmtId="0" fontId="4" fillId="0" borderId="21" xfId="0" applyFont="1" applyBorder="1" applyAlignment="1">
      <alignment horizontal="center" vertical="top"/>
    </xf>
    <xf numFmtId="164" fontId="4" fillId="0" borderId="20" xfId="0" applyNumberFormat="1" applyFont="1" applyBorder="1" applyAlignment="1">
      <alignment vertical="top"/>
    </xf>
    <xf numFmtId="8" fontId="4" fillId="0" borderId="22" xfId="0" applyNumberFormat="1" applyFont="1" applyBorder="1" applyAlignment="1">
      <alignment vertical="top"/>
    </xf>
    <xf numFmtId="164" fontId="4" fillId="0" borderId="22" xfId="0" applyNumberFormat="1" applyFont="1" applyBorder="1" applyAlignment="1">
      <alignment vertical="top"/>
    </xf>
    <xf numFmtId="0" fontId="4" fillId="0" borderId="23" xfId="0" applyFont="1" applyBorder="1" applyAlignment="1">
      <alignment vertical="top"/>
    </xf>
    <xf numFmtId="0" fontId="5" fillId="3" borderId="19" xfId="0" applyFont="1" applyFill="1" applyBorder="1" applyAlignment="1">
      <alignment horizontal="right"/>
    </xf>
    <xf numFmtId="0" fontId="4" fillId="3" borderId="19" xfId="0" applyFont="1" applyFill="1" applyBorder="1" applyAlignment="1">
      <alignment horizontal="center"/>
    </xf>
    <xf numFmtId="164" fontId="4" fillId="3" borderId="20" xfId="0" applyNumberFormat="1" applyFont="1" applyFill="1" applyBorder="1"/>
    <xf numFmtId="164" fontId="6" fillId="3" borderId="22" xfId="0" applyNumberFormat="1" applyFont="1" applyFill="1" applyBorder="1"/>
    <xf numFmtId="49" fontId="4" fillId="0" borderId="24" xfId="0" applyNumberFormat="1" applyFont="1" applyBorder="1"/>
    <xf numFmtId="0" fontId="4" fillId="0" borderId="24" xfId="0" applyFont="1" applyBorder="1"/>
    <xf numFmtId="0" fontId="4" fillId="0" borderId="24" xfId="0" applyFont="1" applyBorder="1" applyAlignment="1">
      <alignment horizontal="center"/>
    </xf>
    <xf numFmtId="164" fontId="4" fillId="0" borderId="25" xfId="0" applyNumberFormat="1" applyFont="1" applyBorder="1"/>
    <xf numFmtId="164" fontId="4" fillId="0" borderId="26" xfId="0" applyNumberFormat="1" applyFont="1" applyBorder="1"/>
    <xf numFmtId="0" fontId="4" fillId="5" borderId="18" xfId="0" applyFont="1" applyFill="1" applyBorder="1" applyAlignment="1">
      <alignment vertical="top" wrapText="1"/>
    </xf>
    <xf numFmtId="49" fontId="4" fillId="5" borderId="19" xfId="0" applyNumberFormat="1" applyFont="1" applyFill="1" applyBorder="1" applyAlignment="1">
      <alignment vertical="top"/>
    </xf>
    <xf numFmtId="0" fontId="4" fillId="5" borderId="19" xfId="0" applyFont="1" applyFill="1" applyBorder="1" applyAlignment="1">
      <alignment vertical="top"/>
    </xf>
    <xf numFmtId="0" fontId="4" fillId="5" borderId="21" xfId="0" applyFont="1" applyFill="1" applyBorder="1" applyAlignment="1">
      <alignment horizontal="center" vertical="top"/>
    </xf>
    <xf numFmtId="164" fontId="4" fillId="5" borderId="20" xfId="0" applyNumberFormat="1" applyFont="1" applyFill="1" applyBorder="1" applyAlignment="1">
      <alignment vertical="top"/>
    </xf>
    <xf numFmtId="164" fontId="4" fillId="5" borderId="22" xfId="0" applyNumberFormat="1" applyFont="1" applyFill="1" applyBorder="1" applyAlignment="1">
      <alignment vertical="top"/>
    </xf>
    <xf numFmtId="0" fontId="4" fillId="6" borderId="12" xfId="0" applyFont="1" applyFill="1" applyBorder="1"/>
    <xf numFmtId="0" fontId="4" fillId="6" borderId="18" xfId="0" applyFont="1" applyFill="1" applyBorder="1" applyAlignment="1">
      <alignment vertical="top"/>
    </xf>
    <xf numFmtId="49" fontId="4" fillId="6" borderId="19" xfId="0" applyNumberFormat="1" applyFont="1" applyFill="1" applyBorder="1" applyAlignment="1">
      <alignment vertical="top"/>
    </xf>
    <xf numFmtId="0" fontId="4" fillId="6" borderId="19" xfId="0" applyFont="1" applyFill="1" applyBorder="1" applyAlignment="1">
      <alignment vertical="top"/>
    </xf>
    <xf numFmtId="0" fontId="4" fillId="6" borderId="21" xfId="0" applyFont="1" applyFill="1" applyBorder="1" applyAlignment="1">
      <alignment horizontal="center" vertical="top"/>
    </xf>
    <xf numFmtId="164" fontId="4" fillId="6" borderId="20" xfId="0" applyNumberFormat="1" applyFont="1" applyFill="1" applyBorder="1" applyAlignment="1">
      <alignment vertical="top"/>
    </xf>
    <xf numFmtId="164" fontId="4" fillId="6" borderId="22" xfId="0" applyNumberFormat="1" applyFont="1" applyFill="1" applyBorder="1" applyAlignment="1">
      <alignment vertical="top"/>
    </xf>
    <xf numFmtId="0" fontId="4" fillId="7" borderId="18" xfId="0" applyFont="1" applyFill="1" applyBorder="1" applyAlignment="1">
      <alignment vertical="top" wrapText="1"/>
    </xf>
    <xf numFmtId="49" fontId="4" fillId="7" borderId="19" xfId="0" applyNumberFormat="1" applyFont="1" applyFill="1" applyBorder="1" applyAlignment="1">
      <alignment vertical="top"/>
    </xf>
    <xf numFmtId="0" fontId="4" fillId="7" borderId="19" xfId="0" applyFont="1" applyFill="1" applyBorder="1" applyAlignment="1">
      <alignment vertical="top"/>
    </xf>
    <xf numFmtId="0" fontId="4" fillId="7" borderId="21" xfId="0" applyFont="1" applyFill="1" applyBorder="1" applyAlignment="1">
      <alignment horizontal="center" vertical="top"/>
    </xf>
    <xf numFmtId="164" fontId="4" fillId="7" borderId="20" xfId="0" applyNumberFormat="1" applyFont="1" applyFill="1" applyBorder="1" applyAlignment="1">
      <alignment vertical="top"/>
    </xf>
    <xf numFmtId="164" fontId="4" fillId="7" borderId="22" xfId="0" applyNumberFormat="1" applyFont="1" applyFill="1" applyBorder="1" applyAlignment="1">
      <alignment vertical="top"/>
    </xf>
    <xf numFmtId="0" fontId="4" fillId="8" borderId="18" xfId="0" applyFont="1" applyFill="1" applyBorder="1" applyAlignment="1">
      <alignment vertical="top"/>
    </xf>
    <xf numFmtId="49" fontId="4" fillId="8" borderId="20" xfId="0" applyNumberFormat="1" applyFont="1" applyFill="1" applyBorder="1" applyAlignment="1">
      <alignment vertical="top"/>
    </xf>
    <xf numFmtId="0" fontId="4" fillId="8" borderId="19" xfId="0" applyFont="1" applyFill="1" applyBorder="1" applyAlignment="1">
      <alignment vertical="top"/>
    </xf>
    <xf numFmtId="0" fontId="4" fillId="8" borderId="21" xfId="0" applyFont="1" applyFill="1" applyBorder="1" applyAlignment="1">
      <alignment horizontal="center" vertical="top"/>
    </xf>
    <xf numFmtId="164" fontId="4" fillId="8" borderId="20" xfId="0" applyNumberFormat="1" applyFont="1" applyFill="1" applyBorder="1" applyAlignment="1">
      <alignment vertical="top"/>
    </xf>
    <xf numFmtId="164" fontId="4" fillId="8" borderId="22" xfId="0" applyNumberFormat="1" applyFont="1" applyFill="1" applyBorder="1" applyAlignment="1">
      <alignment vertical="top"/>
    </xf>
    <xf numFmtId="164" fontId="5" fillId="8" borderId="10" xfId="1" applyNumberFormat="1" applyFont="1" applyFill="1" applyBorder="1"/>
    <xf numFmtId="164" fontId="5" fillId="8" borderId="11" xfId="1" applyNumberFormat="1" applyFont="1" applyFill="1" applyBorder="1"/>
    <xf numFmtId="44" fontId="5" fillId="0" borderId="27" xfId="1" applyFont="1" applyBorder="1"/>
    <xf numFmtId="164" fontId="5" fillId="0" borderId="27" xfId="1" applyNumberFormat="1" applyFont="1" applyBorder="1"/>
    <xf numFmtId="14" fontId="1" fillId="8" borderId="12" xfId="0" applyNumberFormat="1" applyFont="1" applyFill="1" applyBorder="1"/>
    <xf numFmtId="0" fontId="0" fillId="0" borderId="12" xfId="0" applyBorder="1"/>
    <xf numFmtId="0" fontId="5" fillId="9" borderId="28" xfId="0" applyFont="1" applyFill="1" applyBorder="1" applyAlignment="1">
      <alignment horizontal="left"/>
    </xf>
    <xf numFmtId="0" fontId="5" fillId="9" borderId="30" xfId="0" applyFont="1" applyFill="1" applyBorder="1" applyAlignment="1">
      <alignment horizontal="left"/>
    </xf>
    <xf numFmtId="164" fontId="5" fillId="9" borderId="31" xfId="0" applyNumberFormat="1" applyFont="1" applyFill="1" applyBorder="1"/>
    <xf numFmtId="44" fontId="5" fillId="4" borderId="10" xfId="1" applyFont="1" applyFill="1" applyBorder="1"/>
    <xf numFmtId="164" fontId="5" fillId="4" borderId="11" xfId="0" applyNumberFormat="1" applyFont="1" applyFill="1" applyBorder="1"/>
    <xf numFmtId="10" fontId="0" fillId="0" borderId="0" xfId="0" applyNumberFormat="1"/>
    <xf numFmtId="164" fontId="5" fillId="9" borderId="36" xfId="0" applyNumberFormat="1" applyFont="1" applyFill="1" applyBorder="1"/>
    <xf numFmtId="0" fontId="1" fillId="0" borderId="9" xfId="0" applyFont="1" applyBorder="1"/>
    <xf numFmtId="164" fontId="1" fillId="0" borderId="35" xfId="0" applyNumberFormat="1" applyFont="1" applyBorder="1"/>
    <xf numFmtId="44" fontId="6" fillId="0" borderId="0" xfId="1" applyFont="1"/>
    <xf numFmtId="0" fontId="4" fillId="10" borderId="13" xfId="0" applyFont="1" applyFill="1" applyBorder="1" applyAlignment="1">
      <alignment vertical="top"/>
    </xf>
    <xf numFmtId="49" fontId="4" fillId="10" borderId="14" xfId="0" applyNumberFormat="1" applyFont="1" applyFill="1" applyBorder="1" applyAlignment="1">
      <alignment vertical="top"/>
    </xf>
    <xf numFmtId="0" fontId="4" fillId="10" borderId="15" xfId="0" applyFont="1" applyFill="1" applyBorder="1" applyAlignment="1">
      <alignment vertical="top"/>
    </xf>
    <xf numFmtId="0" fontId="4" fillId="10" borderId="16" xfId="0" applyFont="1" applyFill="1" applyBorder="1" applyAlignment="1">
      <alignment horizontal="center" vertical="top"/>
    </xf>
    <xf numFmtId="164" fontId="4" fillId="10" borderId="15" xfId="0" applyNumberFormat="1" applyFont="1" applyFill="1" applyBorder="1" applyAlignment="1">
      <alignment vertical="top"/>
    </xf>
    <xf numFmtId="164" fontId="4" fillId="10" borderId="17" xfId="0" applyNumberFormat="1" applyFont="1" applyFill="1" applyBorder="1" applyAlignment="1">
      <alignment vertical="top"/>
    </xf>
    <xf numFmtId="44" fontId="4" fillId="10" borderId="0" xfId="1" applyFont="1" applyFill="1"/>
    <xf numFmtId="0" fontId="4" fillId="10" borderId="18" xfId="0" applyFont="1" applyFill="1" applyBorder="1" applyAlignment="1">
      <alignment vertical="top"/>
    </xf>
    <xf numFmtId="49" fontId="4" fillId="10" borderId="19" xfId="0" applyNumberFormat="1" applyFont="1" applyFill="1" applyBorder="1" applyAlignment="1">
      <alignment vertical="top"/>
    </xf>
    <xf numFmtId="0" fontId="4" fillId="10" borderId="20" xfId="0" applyFont="1" applyFill="1" applyBorder="1" applyAlignment="1">
      <alignment vertical="top"/>
    </xf>
    <xf numFmtId="0" fontId="4" fillId="10" borderId="21" xfId="0" applyFont="1" applyFill="1" applyBorder="1" applyAlignment="1">
      <alignment horizontal="center" vertical="top"/>
    </xf>
    <xf numFmtId="164" fontId="4" fillId="10" borderId="20" xfId="0" applyNumberFormat="1" applyFont="1" applyFill="1" applyBorder="1" applyAlignment="1">
      <alignment vertical="top"/>
    </xf>
    <xf numFmtId="164" fontId="4" fillId="10" borderId="22" xfId="0" applyNumberFormat="1" applyFont="1" applyFill="1" applyBorder="1" applyAlignment="1">
      <alignment vertical="top"/>
    </xf>
    <xf numFmtId="8" fontId="4" fillId="10" borderId="22" xfId="0" applyNumberFormat="1" applyFont="1" applyFill="1" applyBorder="1" applyAlignment="1">
      <alignment vertical="top"/>
    </xf>
    <xf numFmtId="44" fontId="5" fillId="10" borderId="10" xfId="1" applyFont="1" applyFill="1" applyBorder="1"/>
    <xf numFmtId="164" fontId="5" fillId="10" borderId="11" xfId="1" applyNumberFormat="1" applyFont="1" applyFill="1" applyBorder="1"/>
    <xf numFmtId="164" fontId="8" fillId="9" borderId="33" xfId="0" applyNumberFormat="1" applyFont="1" applyFill="1" applyBorder="1"/>
    <xf numFmtId="164" fontId="8" fillId="9" borderId="34" xfId="0" applyNumberFormat="1" applyFont="1" applyFill="1" applyBorder="1"/>
    <xf numFmtId="164" fontId="8" fillId="9" borderId="11" xfId="0" applyNumberFormat="1" applyFont="1" applyFill="1" applyBorder="1"/>
    <xf numFmtId="164" fontId="7" fillId="9" borderId="29" xfId="0" applyNumberFormat="1" applyFont="1" applyFill="1" applyBorder="1" applyAlignment="1">
      <alignment horizontal="left"/>
    </xf>
    <xf numFmtId="0" fontId="0" fillId="9" borderId="32" xfId="0" applyFill="1" applyBorder="1"/>
    <xf numFmtId="0" fontId="2" fillId="0" borderId="0" xfId="0" applyFont="1" applyAlignment="1">
      <alignment horizontal="left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07A9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41"/>
  <sheetViews>
    <sheetView tabSelected="1" workbookViewId="0">
      <selection activeCell="D1" sqref="D1:H1"/>
    </sheetView>
  </sheetViews>
  <sheetFormatPr baseColWidth="10" defaultRowHeight="15" x14ac:dyDescent="0.25"/>
  <cols>
    <col min="2" max="2" width="67" customWidth="1"/>
    <col min="3" max="3" width="9.5703125" customWidth="1"/>
    <col min="4" max="4" width="47.7109375" customWidth="1"/>
    <col min="5" max="5" width="11.5703125" customWidth="1"/>
    <col min="6" max="6" width="14.5703125" customWidth="1"/>
    <col min="7" max="7" width="16" customWidth="1"/>
    <col min="8" max="8" width="20.7109375" customWidth="1"/>
    <col min="9" max="9" width="7.42578125" customWidth="1"/>
    <col min="10" max="10" width="22.140625" customWidth="1"/>
    <col min="11" max="11" width="14.7109375" customWidth="1"/>
  </cols>
  <sheetData>
    <row r="1" spans="2:11" ht="26.25" x14ac:dyDescent="0.4">
      <c r="B1" s="2" t="s">
        <v>6</v>
      </c>
      <c r="C1" s="2"/>
      <c r="D1" s="127" t="s">
        <v>91</v>
      </c>
      <c r="E1" s="127"/>
      <c r="F1" s="127"/>
      <c r="G1" s="127"/>
      <c r="H1" s="127"/>
    </row>
    <row r="2" spans="2:11" ht="15.75" thickBot="1" x14ac:dyDescent="0.3"/>
    <row r="3" spans="2:11" ht="30.75" thickBot="1" x14ac:dyDescent="0.3">
      <c r="B3" s="7" t="s">
        <v>2</v>
      </c>
      <c r="C3" s="8" t="s">
        <v>64</v>
      </c>
      <c r="D3" s="9" t="s">
        <v>3</v>
      </c>
      <c r="E3" s="10" t="s">
        <v>5</v>
      </c>
      <c r="F3" s="9" t="s">
        <v>0</v>
      </c>
      <c r="G3" s="11" t="s">
        <v>1</v>
      </c>
      <c r="H3" s="14" t="s">
        <v>63</v>
      </c>
    </row>
    <row r="4" spans="2:11" ht="20.100000000000001" customHeight="1" x14ac:dyDescent="0.3">
      <c r="B4" s="106" t="s">
        <v>48</v>
      </c>
      <c r="C4" s="107" t="s">
        <v>49</v>
      </c>
      <c r="D4" s="108" t="s">
        <v>50</v>
      </c>
      <c r="E4" s="109">
        <v>32</v>
      </c>
      <c r="F4" s="110">
        <v>13125</v>
      </c>
      <c r="G4" s="111">
        <v>10500</v>
      </c>
      <c r="H4" s="112"/>
      <c r="I4" s="3"/>
    </row>
    <row r="5" spans="2:11" ht="20.100000000000001" customHeight="1" x14ac:dyDescent="0.3">
      <c r="B5" s="113" t="s">
        <v>55</v>
      </c>
      <c r="C5" s="114" t="s">
        <v>56</v>
      </c>
      <c r="D5" s="115" t="s">
        <v>57</v>
      </c>
      <c r="E5" s="116">
        <v>28</v>
      </c>
      <c r="F5" s="117">
        <v>13450</v>
      </c>
      <c r="G5" s="118">
        <v>10760</v>
      </c>
      <c r="H5" s="112"/>
      <c r="I5" s="3"/>
    </row>
    <row r="6" spans="2:11" ht="20.100000000000001" customHeight="1" x14ac:dyDescent="0.3">
      <c r="B6" s="113" t="s">
        <v>30</v>
      </c>
      <c r="C6" s="114" t="s">
        <v>13</v>
      </c>
      <c r="D6" s="115" t="s">
        <v>15</v>
      </c>
      <c r="E6" s="116">
        <v>27</v>
      </c>
      <c r="F6" s="117">
        <v>16750</v>
      </c>
      <c r="G6" s="119">
        <v>13400</v>
      </c>
      <c r="H6" s="112"/>
      <c r="I6" s="3"/>
    </row>
    <row r="7" spans="2:11" ht="20.100000000000001" customHeight="1" x14ac:dyDescent="0.3">
      <c r="B7" s="113" t="s">
        <v>44</v>
      </c>
      <c r="C7" s="114" t="s">
        <v>42</v>
      </c>
      <c r="D7" s="115" t="s">
        <v>43</v>
      </c>
      <c r="E7" s="116">
        <v>24</v>
      </c>
      <c r="F7" s="117">
        <v>17777.87</v>
      </c>
      <c r="G7" s="118">
        <v>11951.51</v>
      </c>
      <c r="H7" s="112"/>
      <c r="I7" s="3"/>
    </row>
    <row r="8" spans="2:11" ht="20.100000000000001" customHeight="1" thickBot="1" x14ac:dyDescent="0.35">
      <c r="B8" s="113" t="s">
        <v>7</v>
      </c>
      <c r="C8" s="114" t="s">
        <v>8</v>
      </c>
      <c r="D8" s="115" t="s">
        <v>9</v>
      </c>
      <c r="E8" s="116">
        <v>24</v>
      </c>
      <c r="F8" s="117">
        <v>18696</v>
      </c>
      <c r="G8" s="119">
        <v>14965.8</v>
      </c>
      <c r="H8" s="112"/>
      <c r="I8" s="3"/>
    </row>
    <row r="9" spans="2:11" ht="20.100000000000001" customHeight="1" x14ac:dyDescent="0.3">
      <c r="B9" s="113" t="s">
        <v>25</v>
      </c>
      <c r="C9" s="114" t="s">
        <v>26</v>
      </c>
      <c r="D9" s="115" t="s">
        <v>24</v>
      </c>
      <c r="E9" s="116">
        <v>23</v>
      </c>
      <c r="F9" s="117">
        <v>10531.5</v>
      </c>
      <c r="G9" s="118">
        <v>8425.2000000000007</v>
      </c>
      <c r="H9" s="120" t="s">
        <v>61</v>
      </c>
      <c r="I9" s="3"/>
    </row>
    <row r="10" spans="2:11" ht="20.100000000000001" customHeight="1" thickBot="1" x14ac:dyDescent="0.35">
      <c r="B10" s="113" t="s">
        <v>39</v>
      </c>
      <c r="C10" s="114" t="s">
        <v>40</v>
      </c>
      <c r="D10" s="115" t="s">
        <v>41</v>
      </c>
      <c r="E10" s="116">
        <v>23</v>
      </c>
      <c r="F10" s="117">
        <v>19999</v>
      </c>
      <c r="G10" s="118">
        <v>13444.7</v>
      </c>
      <c r="H10" s="121">
        <f>SUM(G4:G10)</f>
        <v>83447.209999999992</v>
      </c>
      <c r="I10" s="3"/>
    </row>
    <row r="11" spans="2:11" ht="20.100000000000001" customHeight="1" x14ac:dyDescent="0.3">
      <c r="B11" s="36"/>
      <c r="C11" s="37"/>
      <c r="D11" s="38"/>
      <c r="E11" s="39"/>
      <c r="F11" s="40"/>
      <c r="G11" s="41"/>
      <c r="H11" s="16"/>
      <c r="I11" s="3"/>
    </row>
    <row r="12" spans="2:11" ht="20.100000000000001" customHeight="1" x14ac:dyDescent="0.3">
      <c r="B12" s="65" t="s">
        <v>90</v>
      </c>
      <c r="C12" s="66" t="s">
        <v>75</v>
      </c>
      <c r="D12" s="67" t="s">
        <v>85</v>
      </c>
      <c r="E12" s="68">
        <v>27</v>
      </c>
      <c r="F12" s="69">
        <v>19874.09</v>
      </c>
      <c r="G12" s="70">
        <v>13360.73</v>
      </c>
      <c r="H12" s="105" t="s">
        <v>89</v>
      </c>
      <c r="I12" s="3"/>
    </row>
    <row r="13" spans="2:11" ht="20.100000000000001" customHeight="1" x14ac:dyDescent="0.3">
      <c r="B13" s="31" t="s">
        <v>58</v>
      </c>
      <c r="C13" s="42" t="s">
        <v>59</v>
      </c>
      <c r="D13" s="43" t="s">
        <v>60</v>
      </c>
      <c r="E13" s="32">
        <v>21</v>
      </c>
      <c r="F13" s="33">
        <v>19580.169999999998</v>
      </c>
      <c r="G13" s="35">
        <v>13163.14</v>
      </c>
      <c r="H13" s="15"/>
      <c r="I13" s="3"/>
    </row>
    <row r="14" spans="2:11" ht="20.100000000000001" customHeight="1" x14ac:dyDescent="0.3">
      <c r="B14" s="31" t="s">
        <v>22</v>
      </c>
      <c r="C14" s="42" t="s">
        <v>23</v>
      </c>
      <c r="D14" s="43" t="s">
        <v>24</v>
      </c>
      <c r="E14" s="32">
        <v>20</v>
      </c>
      <c r="F14" s="33">
        <v>20000</v>
      </c>
      <c r="G14" s="34">
        <v>16000</v>
      </c>
      <c r="H14" s="15"/>
      <c r="I14" s="3"/>
      <c r="K14" s="3"/>
    </row>
    <row r="15" spans="2:11" ht="38.25" customHeight="1" x14ac:dyDescent="0.3">
      <c r="B15" s="31" t="s">
        <v>10</v>
      </c>
      <c r="C15" s="42" t="s">
        <v>11</v>
      </c>
      <c r="D15" s="44" t="s">
        <v>65</v>
      </c>
      <c r="E15" s="32">
        <v>19</v>
      </c>
      <c r="F15" s="33">
        <v>11741.9</v>
      </c>
      <c r="G15" s="34">
        <v>7893.71</v>
      </c>
      <c r="H15" s="15"/>
      <c r="I15" s="3"/>
      <c r="K15" s="3"/>
    </row>
    <row r="16" spans="2:11" ht="20.100000000000001" customHeight="1" x14ac:dyDescent="0.3">
      <c r="B16" s="31" t="s">
        <v>16</v>
      </c>
      <c r="C16" s="42" t="s">
        <v>17</v>
      </c>
      <c r="D16" s="30" t="s">
        <v>18</v>
      </c>
      <c r="E16" s="32">
        <v>19</v>
      </c>
      <c r="F16" s="33">
        <v>20000</v>
      </c>
      <c r="G16" s="34">
        <v>16000</v>
      </c>
      <c r="H16" s="15"/>
      <c r="I16" s="3"/>
      <c r="K16" s="3"/>
    </row>
    <row r="17" spans="2:11" ht="20.100000000000001" customHeight="1" thickBot="1" x14ac:dyDescent="0.35">
      <c r="B17" s="31" t="s">
        <v>27</v>
      </c>
      <c r="C17" s="42" t="s">
        <v>28</v>
      </c>
      <c r="D17" s="30" t="s">
        <v>29</v>
      </c>
      <c r="E17" s="32">
        <v>19</v>
      </c>
      <c r="F17" s="33">
        <v>16545.87</v>
      </c>
      <c r="G17" s="35">
        <v>12436.7</v>
      </c>
      <c r="H17" s="15"/>
      <c r="I17" s="3"/>
      <c r="K17" s="3"/>
    </row>
    <row r="18" spans="2:11" ht="20.100000000000001" customHeight="1" x14ac:dyDescent="0.3">
      <c r="B18" s="31" t="s">
        <v>34</v>
      </c>
      <c r="C18" s="42" t="s">
        <v>35</v>
      </c>
      <c r="D18" s="30" t="s">
        <v>36</v>
      </c>
      <c r="E18" s="32">
        <v>19</v>
      </c>
      <c r="F18" s="33">
        <v>17828.7</v>
      </c>
      <c r="G18" s="35">
        <v>14262.96</v>
      </c>
      <c r="H18" s="99" t="s">
        <v>61</v>
      </c>
      <c r="I18" s="3"/>
      <c r="K18" s="3"/>
    </row>
    <row r="19" spans="2:11" ht="19.5" customHeight="1" thickBot="1" x14ac:dyDescent="0.35">
      <c r="B19" s="45" t="s">
        <v>79</v>
      </c>
      <c r="C19" s="42" t="s">
        <v>53</v>
      </c>
      <c r="D19" s="30" t="s">
        <v>54</v>
      </c>
      <c r="E19" s="32">
        <v>19</v>
      </c>
      <c r="F19" s="33">
        <v>11000</v>
      </c>
      <c r="G19" s="35">
        <v>8800</v>
      </c>
      <c r="H19" s="100">
        <f>SUM(G12:G19)</f>
        <v>101917.23999999999</v>
      </c>
      <c r="I19" s="3"/>
      <c r="K19" s="3"/>
    </row>
    <row r="20" spans="2:11" ht="19.5" customHeight="1" x14ac:dyDescent="0.3">
      <c r="B20" s="36"/>
      <c r="C20" s="37"/>
      <c r="D20" s="47"/>
      <c r="E20" s="39"/>
      <c r="F20" s="40"/>
      <c r="G20" s="41"/>
      <c r="H20" s="96" t="s">
        <v>83</v>
      </c>
      <c r="I20" s="125" t="s">
        <v>82</v>
      </c>
      <c r="J20" s="97" t="s">
        <v>62</v>
      </c>
      <c r="K20" s="3"/>
    </row>
    <row r="21" spans="2:11" ht="25.5" customHeight="1" thickBot="1" x14ac:dyDescent="0.35">
      <c r="B21" s="36"/>
      <c r="C21" s="37"/>
      <c r="D21" s="47"/>
      <c r="E21" s="39"/>
      <c r="F21" s="40"/>
      <c r="G21" s="41"/>
      <c r="H21" s="98">
        <f>H10+H19</f>
        <v>185364.44999999998</v>
      </c>
      <c r="I21" s="126"/>
      <c r="J21" s="102">
        <f>200000-H21</f>
        <v>14635.550000000017</v>
      </c>
      <c r="K21" s="3"/>
    </row>
    <row r="22" spans="2:11" ht="19.5" customHeight="1" thickBot="1" x14ac:dyDescent="0.35">
      <c r="B22" s="36"/>
      <c r="C22" s="37"/>
      <c r="D22" s="47"/>
      <c r="E22" s="39"/>
      <c r="F22" s="40"/>
      <c r="G22" s="41"/>
      <c r="H22" s="16"/>
      <c r="I22" s="3"/>
      <c r="J22" s="103" t="s">
        <v>86</v>
      </c>
      <c r="K22" s="104" t="s">
        <v>87</v>
      </c>
    </row>
    <row r="23" spans="2:11" ht="27" customHeight="1" x14ac:dyDescent="0.3">
      <c r="B23" s="78" t="s">
        <v>69</v>
      </c>
      <c r="C23" s="79" t="s">
        <v>70</v>
      </c>
      <c r="D23" s="80" t="s">
        <v>71</v>
      </c>
      <c r="E23" s="81">
        <v>18</v>
      </c>
      <c r="F23" s="82">
        <v>20000</v>
      </c>
      <c r="G23" s="83">
        <v>16000</v>
      </c>
      <c r="H23" s="90" t="s">
        <v>88</v>
      </c>
      <c r="I23" s="3"/>
      <c r="J23" s="122">
        <f>J21*76%</f>
        <v>11123.018000000013</v>
      </c>
      <c r="K23" s="122">
        <f>J21-K24</f>
        <v>9576.5100000000166</v>
      </c>
    </row>
    <row r="24" spans="2:11" s="13" customFormat="1" ht="32.25" customHeight="1" thickBot="1" x14ac:dyDescent="0.35">
      <c r="B24" s="84" t="s">
        <v>45</v>
      </c>
      <c r="C24" s="85" t="s">
        <v>46</v>
      </c>
      <c r="D24" s="86" t="s">
        <v>47</v>
      </c>
      <c r="E24" s="87">
        <v>18</v>
      </c>
      <c r="F24" s="88">
        <v>6323.8</v>
      </c>
      <c r="G24" s="89">
        <v>5059.04</v>
      </c>
      <c r="H24" s="91">
        <f>SUM(G23:G24)</f>
        <v>21059.040000000001</v>
      </c>
      <c r="I24" s="12"/>
      <c r="J24" s="123">
        <f>J21*24%</f>
        <v>3512.5320000000042</v>
      </c>
      <c r="K24" s="124">
        <f>G24</f>
        <v>5059.04</v>
      </c>
    </row>
    <row r="25" spans="2:11" s="13" customFormat="1" ht="20.100000000000001" customHeight="1" x14ac:dyDescent="0.25">
      <c r="B25" s="36"/>
      <c r="C25" s="37"/>
      <c r="D25" s="47"/>
      <c r="E25" s="39"/>
      <c r="F25" s="40"/>
      <c r="G25" s="41"/>
      <c r="I25" s="12"/>
      <c r="J25" s="12"/>
      <c r="K25" s="12"/>
    </row>
    <row r="26" spans="2:11" s="13" customFormat="1" ht="20.100000000000001" customHeight="1" x14ac:dyDescent="0.3">
      <c r="B26" s="72" t="s">
        <v>76</v>
      </c>
      <c r="C26" s="73" t="s">
        <v>77</v>
      </c>
      <c r="D26" s="74" t="s">
        <v>78</v>
      </c>
      <c r="E26" s="75">
        <v>17</v>
      </c>
      <c r="F26" s="76">
        <v>19880.919999999998</v>
      </c>
      <c r="G26" s="77">
        <v>13365.34</v>
      </c>
      <c r="H26" s="105" t="s">
        <v>89</v>
      </c>
      <c r="I26" s="12"/>
      <c r="K26" s="12"/>
    </row>
    <row r="27" spans="2:11" ht="20.100000000000001" customHeight="1" x14ac:dyDescent="0.3">
      <c r="B27" s="48" t="s">
        <v>19</v>
      </c>
      <c r="C27" s="49" t="s">
        <v>20</v>
      </c>
      <c r="D27" s="50" t="s">
        <v>21</v>
      </c>
      <c r="E27" s="51">
        <v>17</v>
      </c>
      <c r="F27" s="52">
        <v>19900</v>
      </c>
      <c r="G27" s="53">
        <v>15920</v>
      </c>
      <c r="H27" s="92"/>
      <c r="I27" s="3"/>
      <c r="K27" s="3"/>
    </row>
    <row r="28" spans="2:11" ht="20.100000000000001" customHeight="1" x14ac:dyDescent="0.3">
      <c r="B28" s="48" t="s">
        <v>68</v>
      </c>
      <c r="C28" s="49" t="s">
        <v>37</v>
      </c>
      <c r="D28" s="50" t="s">
        <v>38</v>
      </c>
      <c r="E28" s="51">
        <v>17</v>
      </c>
      <c r="F28" s="52">
        <v>19996.580000000002</v>
      </c>
      <c r="G28" s="54">
        <v>15997.26</v>
      </c>
      <c r="H28" s="93"/>
      <c r="I28" s="3"/>
      <c r="J28" s="101"/>
      <c r="K28" s="3"/>
    </row>
    <row r="29" spans="2:11" ht="20.100000000000001" customHeight="1" x14ac:dyDescent="0.3">
      <c r="B29" s="48" t="s">
        <v>51</v>
      </c>
      <c r="C29" s="49" t="s">
        <v>52</v>
      </c>
      <c r="D29" s="50" t="s">
        <v>74</v>
      </c>
      <c r="E29" s="51">
        <v>17</v>
      </c>
      <c r="F29" s="52">
        <v>14287.89</v>
      </c>
      <c r="G29" s="54">
        <v>11430.31</v>
      </c>
      <c r="H29" s="15"/>
      <c r="I29" s="3"/>
      <c r="K29" s="3"/>
    </row>
    <row r="30" spans="2:11" ht="20.100000000000001" customHeight="1" x14ac:dyDescent="0.3">
      <c r="B30" s="48" t="s">
        <v>31</v>
      </c>
      <c r="C30" s="49" t="s">
        <v>32</v>
      </c>
      <c r="D30" s="50" t="s">
        <v>33</v>
      </c>
      <c r="E30" s="51">
        <v>17</v>
      </c>
      <c r="F30" s="52">
        <v>19635</v>
      </c>
      <c r="G30" s="53">
        <v>13200</v>
      </c>
      <c r="H30" s="15"/>
      <c r="I30" s="3"/>
      <c r="K30" s="3"/>
    </row>
    <row r="31" spans="2:11" ht="19.5" customHeight="1" x14ac:dyDescent="0.3">
      <c r="B31" s="48" t="s">
        <v>73</v>
      </c>
      <c r="C31" s="49" t="s">
        <v>12</v>
      </c>
      <c r="D31" s="50" t="s">
        <v>14</v>
      </c>
      <c r="E31" s="51">
        <v>16</v>
      </c>
      <c r="F31" s="52">
        <v>4115.3999999999996</v>
      </c>
      <c r="G31" s="53">
        <v>3292.32</v>
      </c>
      <c r="H31" s="15"/>
      <c r="I31" s="3"/>
      <c r="K31" s="3"/>
    </row>
    <row r="32" spans="2:11" ht="20.100000000000001" customHeight="1" x14ac:dyDescent="0.3">
      <c r="B32" s="55"/>
      <c r="C32" s="60"/>
      <c r="D32" s="61"/>
      <c r="E32" s="62"/>
      <c r="F32" s="63"/>
      <c r="G32" s="64"/>
      <c r="H32" s="15"/>
      <c r="I32" s="3"/>
    </row>
    <row r="33" spans="2:9" ht="20.100000000000001" customHeight="1" x14ac:dyDescent="0.3">
      <c r="B33" s="24"/>
      <c r="C33" s="25"/>
      <c r="D33" s="28" t="s">
        <v>72</v>
      </c>
      <c r="E33" s="27"/>
      <c r="F33" s="26"/>
      <c r="G33" s="29">
        <f>SUM(G4:G31)</f>
        <v>279628.72000000003</v>
      </c>
      <c r="H33" s="16"/>
      <c r="I33" s="3"/>
    </row>
    <row r="34" spans="2:9" ht="20.100000000000001" customHeight="1" x14ac:dyDescent="0.3">
      <c r="B34" s="24"/>
      <c r="C34" s="25"/>
      <c r="D34" s="56" t="s">
        <v>4</v>
      </c>
      <c r="E34" s="57"/>
      <c r="F34" s="58"/>
      <c r="G34" s="59">
        <f>200000-G33</f>
        <v>-79628.72000000003</v>
      </c>
      <c r="H34" s="16"/>
      <c r="I34" s="3"/>
    </row>
    <row r="35" spans="2:9" ht="20.100000000000001" customHeight="1" thickBot="1" x14ac:dyDescent="0.35">
      <c r="B35" s="17"/>
      <c r="C35" s="18"/>
      <c r="D35" s="19"/>
      <c r="E35" s="20"/>
      <c r="F35" s="21"/>
      <c r="G35" s="22"/>
      <c r="H35" s="15"/>
      <c r="I35" s="3"/>
    </row>
    <row r="36" spans="2:9" ht="15.75" thickTop="1" x14ac:dyDescent="0.25">
      <c r="E36" s="5"/>
      <c r="F36" s="3"/>
      <c r="G36" s="6"/>
      <c r="H36" s="3"/>
      <c r="I36" s="3"/>
    </row>
    <row r="37" spans="2:9" ht="15" customHeight="1" x14ac:dyDescent="0.3">
      <c r="C37" s="71"/>
      <c r="D37" t="s">
        <v>80</v>
      </c>
      <c r="E37" s="5"/>
      <c r="F37" s="3"/>
      <c r="G37" s="6"/>
      <c r="H37" s="3"/>
      <c r="I37" s="3"/>
    </row>
    <row r="38" spans="2:9" ht="13.5" customHeight="1" x14ac:dyDescent="0.25">
      <c r="C38" s="23"/>
      <c r="D38" s="3" t="s">
        <v>66</v>
      </c>
      <c r="E38" s="5"/>
      <c r="F38" s="3"/>
      <c r="G38" s="6"/>
      <c r="H38" s="3"/>
      <c r="I38" s="3"/>
    </row>
    <row r="39" spans="2:9" ht="17.25" x14ac:dyDescent="0.25">
      <c r="C39" s="46"/>
      <c r="D39" t="s">
        <v>67</v>
      </c>
    </row>
    <row r="40" spans="2:9" ht="15" customHeight="1" x14ac:dyDescent="0.25">
      <c r="B40" s="4"/>
      <c r="C40" s="94"/>
      <c r="D40" t="s">
        <v>84</v>
      </c>
      <c r="E40" s="1"/>
    </row>
    <row r="41" spans="2:9" x14ac:dyDescent="0.25">
      <c r="C41" s="95"/>
      <c r="D41" t="s">
        <v>81</v>
      </c>
    </row>
  </sheetData>
  <sortState ref="B5:G31">
    <sortCondition descending="1" ref="E4:E31"/>
  </sortState>
  <mergeCells count="2">
    <mergeCell ref="I20:I21"/>
    <mergeCell ref="D1:H1"/>
  </mergeCells>
  <pageMargins left="0.70866141732283472" right="0.70866141732283472" top="0.78740157480314965" bottom="0.78740157480314965" header="0.31496062992125984" footer="0.31496062992125984"/>
  <pageSetup paperSize="9" scale="5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Günter Möller</dc:creator>
  <cp:lastModifiedBy>Petra Göltzer</cp:lastModifiedBy>
  <cp:lastPrinted>2025-04-10T10:21:44Z</cp:lastPrinted>
  <dcterms:created xsi:type="dcterms:W3CDTF">2020-01-14T10:02:28Z</dcterms:created>
  <dcterms:modified xsi:type="dcterms:W3CDTF">2025-04-10T10:21:45Z</dcterms:modified>
</cp:coreProperties>
</file>